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p\Desktop\"/>
    </mc:Choice>
  </mc:AlternateContent>
  <xr:revisionPtr revIDLastSave="0" documentId="8_{E250F16D-EC61-4978-9747-CA71A73833FB}" xr6:coauthVersionLast="47" xr6:coauthVersionMax="47" xr10:uidLastSave="{00000000-0000-0000-0000-000000000000}"/>
  <bookViews>
    <workbookView xWindow="-120" yWindow="-120" windowWidth="29040" windowHeight="17520" xr2:uid="{1C83ABDA-8A36-4136-A180-57C0E321E06C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F2" i="1"/>
  <c r="H5" i="1"/>
  <c r="D8" i="1"/>
  <c r="D9" i="1"/>
  <c r="B9" i="1"/>
  <c r="H9" i="1" s="1"/>
  <c r="B8" i="1"/>
  <c r="H8" i="1" s="1"/>
  <c r="B7" i="1"/>
  <c r="H7" i="1" s="1"/>
  <c r="D7" i="1"/>
  <c r="D3" i="1"/>
  <c r="D4" i="1"/>
  <c r="D5" i="1"/>
  <c r="F5" i="1" s="1"/>
  <c r="D6" i="1"/>
  <c r="B3" i="1"/>
  <c r="B4" i="1"/>
  <c r="B5" i="1"/>
  <c r="G5" i="1" s="1"/>
  <c r="B6" i="1"/>
  <c r="H6" i="1" s="1"/>
  <c r="B2" i="1"/>
  <c r="H2" i="1" s="1"/>
  <c r="D2" i="1"/>
  <c r="G2" i="1" s="1"/>
  <c r="G9" i="1" l="1"/>
  <c r="G8" i="1"/>
  <c r="G7" i="1"/>
  <c r="G6" i="1"/>
  <c r="F4" i="1"/>
  <c r="F3" i="1"/>
  <c r="G4" i="1"/>
  <c r="G3" i="1"/>
  <c r="F7" i="1"/>
  <c r="F6" i="1"/>
  <c r="H3" i="1"/>
  <c r="F9" i="1"/>
  <c r="F8" i="1"/>
  <c r="H4" i="1"/>
</calcChain>
</file>

<file path=xl/sharedStrings.xml><?xml version="1.0" encoding="utf-8"?>
<sst xmlns="http://schemas.openxmlformats.org/spreadsheetml/2006/main" count="11" uniqueCount="10">
  <si>
    <t>Distance de la masse</t>
  </si>
  <si>
    <t>Distance mesurée</t>
  </si>
  <si>
    <t>Fréquence</t>
  </si>
  <si>
    <t xml:space="preserve">Période </t>
  </si>
  <si>
    <t>x</t>
  </si>
  <si>
    <t>y</t>
  </si>
  <si>
    <t>G=</t>
  </si>
  <si>
    <t>masse cylindre</t>
  </si>
  <si>
    <t>masse tige</t>
  </si>
  <si>
    <t>Longueur tige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</si>
</sst>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58705161854774E-2"/>
          <c:y val="2.5428331875182269E-2"/>
          <c:w val="0.88055796150481191"/>
          <c:h val="0.72125801983085447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Feuil1!$F$2:$F$9</c:f>
              <c:numCache>
                <c:formatCode>General</c:formatCode>
                <c:ptCount val="8"/>
                <c:pt idx="0">
                  <c:v>1.3172027813895637</c:v>
                </c:pt>
                <c:pt idx="1">
                  <c:v>1.1986051031552873</c:v>
                </c:pt>
                <c:pt idx="2">
                  <c:v>1.1159880075409647</c:v>
                </c:pt>
                <c:pt idx="3">
                  <c:v>1.0382476386135835</c:v>
                </c:pt>
                <c:pt idx="4">
                  <c:v>0.96503751522722514</c:v>
                </c:pt>
                <c:pt idx="5">
                  <c:v>1.2345437300406366</c:v>
                </c:pt>
                <c:pt idx="6">
                  <c:v>1.1566640751757709</c:v>
                </c:pt>
                <c:pt idx="7">
                  <c:v>0.79132950430058846</c:v>
                </c:pt>
              </c:numCache>
            </c:numRef>
          </c:xVal>
          <c:yVal>
            <c:numRef>
              <c:f>Feuil1!$G$2:$G$9</c:f>
              <c:numCache>
                <c:formatCode>General</c:formatCode>
                <c:ptCount val="8"/>
                <c:pt idx="0">
                  <c:v>1.5687902722498619</c:v>
                </c:pt>
                <c:pt idx="1">
                  <c:v>1.4378064304264995</c:v>
                </c:pt>
                <c:pt idx="2">
                  <c:v>1.3469887594484125</c:v>
                </c:pt>
                <c:pt idx="3">
                  <c:v>1.2614624107120982</c:v>
                </c:pt>
                <c:pt idx="4">
                  <c:v>1.1808534193280924</c:v>
                </c:pt>
                <c:pt idx="5">
                  <c:v>1.476575817617527</c:v>
                </c:pt>
                <c:pt idx="6">
                  <c:v>1.391711478640683</c:v>
                </c:pt>
                <c:pt idx="7">
                  <c:v>0.98807131009806348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AE-4CA7-94CA-CEE3F1658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866047"/>
        <c:axId val="323862687"/>
      </c:scatterChart>
      <c:valAx>
        <c:axId val="323866047"/>
        <c:scaling>
          <c:orientation val="minMax"/>
          <c:min val="0.7000000000000000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3862687"/>
        <c:crosses val="autoZero"/>
        <c:crossBetween val="midCat"/>
      </c:valAx>
      <c:valAx>
        <c:axId val="323862687"/>
        <c:scaling>
          <c:orientation val="minMax"/>
          <c:min val="0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3866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8</xdr:row>
      <xdr:rowOff>138112</xdr:rowOff>
    </xdr:from>
    <xdr:to>
      <xdr:col>13</xdr:col>
      <xdr:colOff>666750</xdr:colOff>
      <xdr:row>23</xdr:row>
      <xdr:rowOff>23812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EE03A4BA-5EDF-76E3-560F-19D23E48E2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BFF16-9BF5-4E4A-ADFC-3464033D19C9}">
  <dimension ref="A1:K14"/>
  <sheetViews>
    <sheetView tabSelected="1" workbookViewId="0">
      <selection activeCell="O19" sqref="O19"/>
    </sheetView>
  </sheetViews>
  <sheetFormatPr baseColWidth="10" defaultRowHeight="15" x14ac:dyDescent="0.25"/>
  <cols>
    <col min="1" max="1" width="17.42578125" customWidth="1"/>
    <col min="2" max="2" width="20.7109375" customWidth="1"/>
    <col min="10" max="10" width="17.5703125" customWidth="1"/>
    <col min="11" max="11" width="20.85546875" customWidth="1"/>
  </cols>
  <sheetData>
    <row r="1" spans="1:11" x14ac:dyDescent="0.25">
      <c r="A1" t="s">
        <v>1</v>
      </c>
      <c r="B1" t="s">
        <v>0</v>
      </c>
      <c r="C1" t="s">
        <v>2</v>
      </c>
      <c r="D1" t="s">
        <v>3</v>
      </c>
      <c r="F1" t="s">
        <v>4</v>
      </c>
      <c r="G1" t="s">
        <v>4</v>
      </c>
      <c r="H1" t="s">
        <v>5</v>
      </c>
      <c r="J1" t="s">
        <v>7</v>
      </c>
      <c r="K1">
        <v>151</v>
      </c>
    </row>
    <row r="2" spans="1:11" x14ac:dyDescent="0.25">
      <c r="A2">
        <v>56.5</v>
      </c>
      <c r="B2">
        <f>A2/100+0.0175</f>
        <v>0.58249999999999991</v>
      </c>
      <c r="C2">
        <v>0.66500000000000004</v>
      </c>
      <c r="D2">
        <f>1/C2</f>
        <v>1.5037593984962405</v>
      </c>
      <c r="F2">
        <f>B2*D2*D2</f>
        <v>1.3172027813895637</v>
      </c>
      <c r="G2">
        <f>($K$1*B2+$K$2*$K$3/2)/$K$1*D2^2</f>
        <v>1.5687902722498619</v>
      </c>
      <c r="H2">
        <f>B2*B2</f>
        <v>0.33930624999999986</v>
      </c>
      <c r="J2" t="s">
        <v>8</v>
      </c>
      <c r="K2">
        <v>56</v>
      </c>
    </row>
    <row r="3" spans="1:11" x14ac:dyDescent="0.25">
      <c r="A3">
        <v>54</v>
      </c>
      <c r="B3">
        <f>A3/100+0.0175</f>
        <v>0.5575</v>
      </c>
      <c r="C3">
        <v>0.68200000000000005</v>
      </c>
      <c r="D3">
        <f t="shared" ref="D3:D9" si="0">1/C3</f>
        <v>1.4662756598240467</v>
      </c>
      <c r="F3">
        <f t="shared" ref="F3:F9" si="1">B3*D3*D3</f>
        <v>1.1986051031552873</v>
      </c>
      <c r="G3">
        <f t="shared" ref="G3:G9" si="2">($K$1*B3+$K$2*$K$3/2)/$K$1*D3^2</f>
        <v>1.4378064304264995</v>
      </c>
      <c r="H3">
        <f t="shared" ref="H3:H9" si="3">B3*B3</f>
        <v>0.31080625000000001</v>
      </c>
      <c r="J3" t="s">
        <v>9</v>
      </c>
      <c r="K3">
        <v>0.6</v>
      </c>
    </row>
    <row r="4" spans="1:11" x14ac:dyDescent="0.25">
      <c r="A4">
        <v>52</v>
      </c>
      <c r="B4">
        <f>A4/100+0.0175</f>
        <v>0.53749999999999998</v>
      </c>
      <c r="C4">
        <v>0.69399999999999995</v>
      </c>
      <c r="D4">
        <f t="shared" si="0"/>
        <v>1.4409221902017293</v>
      </c>
      <c r="F4">
        <f t="shared" si="1"/>
        <v>1.1159880075409647</v>
      </c>
      <c r="G4">
        <f t="shared" si="2"/>
        <v>1.3469887594484125</v>
      </c>
      <c r="H4">
        <f t="shared" si="3"/>
        <v>0.28890624999999998</v>
      </c>
    </row>
    <row r="5" spans="1:11" x14ac:dyDescent="0.25">
      <c r="A5">
        <v>50</v>
      </c>
      <c r="B5">
        <f>A5/100+0.0175</f>
        <v>0.51749999999999996</v>
      </c>
      <c r="C5">
        <v>0.70599999999999996</v>
      </c>
      <c r="D5">
        <f t="shared" si="0"/>
        <v>1.41643059490085</v>
      </c>
      <c r="F5">
        <f t="shared" si="1"/>
        <v>1.0382476386135835</v>
      </c>
      <c r="G5">
        <f t="shared" si="2"/>
        <v>1.2614624107120982</v>
      </c>
      <c r="H5">
        <f t="shared" si="3"/>
        <v>0.26780624999999997</v>
      </c>
    </row>
    <row r="6" spans="1:11" x14ac:dyDescent="0.25">
      <c r="A6">
        <v>48</v>
      </c>
      <c r="B6">
        <f>A6/100+0.0175</f>
        <v>0.4975</v>
      </c>
      <c r="C6">
        <v>0.71799999999999997</v>
      </c>
      <c r="D6">
        <f t="shared" si="0"/>
        <v>1.392757660167131</v>
      </c>
      <c r="F6">
        <f t="shared" si="1"/>
        <v>0.96503751522722514</v>
      </c>
      <c r="G6">
        <f t="shared" si="2"/>
        <v>1.1808534193280924</v>
      </c>
      <c r="H6">
        <f t="shared" si="3"/>
        <v>0.24750625000000001</v>
      </c>
    </row>
    <row r="7" spans="1:11" x14ac:dyDescent="0.25">
      <c r="A7">
        <v>55</v>
      </c>
      <c r="B7">
        <f>A7/100+0.0175</f>
        <v>0.5675</v>
      </c>
      <c r="C7">
        <v>0.67800000000000005</v>
      </c>
      <c r="D7">
        <f t="shared" si="0"/>
        <v>1.4749262536873156</v>
      </c>
      <c r="F7">
        <f t="shared" si="1"/>
        <v>1.2345437300406366</v>
      </c>
      <c r="G7">
        <f t="shared" si="2"/>
        <v>1.476575817617527</v>
      </c>
      <c r="H7">
        <f t="shared" si="3"/>
        <v>0.32205624999999999</v>
      </c>
    </row>
    <row r="8" spans="1:11" x14ac:dyDescent="0.25">
      <c r="A8">
        <v>53</v>
      </c>
      <c r="B8">
        <f>A8/100+0.0175</f>
        <v>0.54749999999999999</v>
      </c>
      <c r="C8">
        <v>0.68799999999999994</v>
      </c>
      <c r="D8">
        <f t="shared" si="0"/>
        <v>1.4534883720930234</v>
      </c>
      <c r="F8">
        <f t="shared" si="1"/>
        <v>1.1566640751757709</v>
      </c>
      <c r="G8">
        <f t="shared" si="2"/>
        <v>1.391711478640683</v>
      </c>
      <c r="H8">
        <f t="shared" si="3"/>
        <v>0.29975625</v>
      </c>
    </row>
    <row r="9" spans="1:11" x14ac:dyDescent="0.25">
      <c r="A9">
        <v>43</v>
      </c>
      <c r="B9">
        <f>A9/100+0.0175</f>
        <v>0.44750000000000001</v>
      </c>
      <c r="C9">
        <v>0.752</v>
      </c>
      <c r="D9">
        <f t="shared" si="0"/>
        <v>1.3297872340425532</v>
      </c>
      <c r="F9">
        <f t="shared" si="1"/>
        <v>0.79132950430058846</v>
      </c>
      <c r="G9">
        <f t="shared" si="2"/>
        <v>0.98807131009806348</v>
      </c>
      <c r="H9">
        <f t="shared" si="3"/>
        <v>0.20025625</v>
      </c>
    </row>
    <row r="14" spans="1:11" x14ac:dyDescent="0.25">
      <c r="B14" t="s">
        <v>6</v>
      </c>
      <c r="C14">
        <f>0.2433*4*PI()^2</f>
        <v>9.6050990031401628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ERICHER Alyssa</dc:creator>
  <cp:lastModifiedBy>ERICHER Alyssa</cp:lastModifiedBy>
  <dcterms:created xsi:type="dcterms:W3CDTF">2025-03-20T09:44:44Z</dcterms:created>
  <dcterms:modified xsi:type="dcterms:W3CDTF">2025-03-20T13:22:10Z</dcterms:modified>
</cp:coreProperties>
</file>