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<sst xmlns="http://schemas.openxmlformats.org/spreadsheetml/2006/main" uniqueCount="7">
  <si>
    <t>Table 1</t>
  </si>
  <si>
    <t>F</t>
  </si>
  <si>
    <t>gamma</t>
  </si>
  <si>
    <t>Rint=24mm</t>
  </si>
  <si>
    <t>Rext=25</t>
  </si>
  <si>
    <t>Moyenne</t>
  </si>
  <si>
    <t>Ecart type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</si>
</sst>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0000"/>
    <numFmt numFmtId="60" formatCode="0.000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59" fontId="2" fillId="2" borderId="1" applyNumberFormat="1" applyFont="1" applyFill="1" applyBorder="1" applyAlignment="1" applyProtection="0">
      <alignment vertical="top" wrapText="1"/>
    </xf>
    <xf numFmtId="0" fontId="2" fillId="3" borderId="2" applyNumberFormat="0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60" fontId="0" borderId="4" applyNumberFormat="1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60" fontId="0" borderId="7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2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K22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1" width="16.3516" style="1" customWidth="1"/>
    <col min="12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customHeight="1">
      <c r="A2" s="3"/>
      <c r="B2" s="3"/>
      <c r="C2" s="3"/>
      <c r="D2" t="s" s="4">
        <v>1</v>
      </c>
      <c r="E2" s="3"/>
      <c r="F2" t="s" s="4">
        <v>2</v>
      </c>
      <c r="G2" s="5"/>
      <c r="H2" s="3"/>
      <c r="I2" s="3"/>
      <c r="J2" s="3"/>
      <c r="K2" s="3"/>
    </row>
    <row r="3" ht="20.25" customHeight="1">
      <c r="A3" s="6"/>
      <c r="B3" s="7">
        <v>25</v>
      </c>
      <c r="C3" s="8">
        <v>50</v>
      </c>
      <c r="D3" s="8">
        <f>C3-B3</f>
        <v>25</v>
      </c>
      <c r="E3" s="9"/>
      <c r="F3" s="10">
        <f>(C3-B3)/(2*3.14*(24+25))</f>
        <v>0.0812426881580658</v>
      </c>
      <c r="G3" s="11">
        <f>(ABS(F3-$I$9))*ABS(F3-$I$9)</f>
        <v>8.42801804473494e-05</v>
      </c>
      <c r="H3" s="9"/>
      <c r="I3" s="9"/>
      <c r="J3" s="9"/>
      <c r="K3" s="9"/>
    </row>
    <row r="4" ht="20.05" customHeight="1">
      <c r="A4" s="12"/>
      <c r="B4" s="13">
        <v>27</v>
      </c>
      <c r="C4" s="14">
        <v>48</v>
      </c>
      <c r="D4" s="14">
        <f>C4-B4</f>
        <v>21</v>
      </c>
      <c r="E4" s="15"/>
      <c r="F4" s="16">
        <f>(C4-B4)/(2*3.14*(24+25))</f>
        <v>0.0682438580527753</v>
      </c>
      <c r="G4" s="17">
        <f>(ABS(F4-$I$9))*ABS(F4-$I$9)</f>
        <v>1.45802270035396e-05</v>
      </c>
      <c r="H4" s="15"/>
      <c r="I4" t="s" s="18">
        <v>3</v>
      </c>
      <c r="J4" s="15"/>
      <c r="K4" s="15"/>
    </row>
    <row r="5" ht="20.05" customHeight="1">
      <c r="A5" s="12"/>
      <c r="B5" s="13">
        <v>25</v>
      </c>
      <c r="C5" s="14">
        <v>49</v>
      </c>
      <c r="D5" s="14">
        <f>C5-B5</f>
        <v>24</v>
      </c>
      <c r="E5" s="15"/>
      <c r="F5" s="16">
        <f>(C5-B5)/(2*3.14*(24+25))</f>
        <v>0.07799298063174311</v>
      </c>
      <c r="G5" s="17">
        <f>(ABS(F5-$I$9))*ABS(F5-$I$9)</f>
        <v>3.51733950664823e-05</v>
      </c>
      <c r="H5" s="15"/>
      <c r="I5" t="s" s="18">
        <v>4</v>
      </c>
      <c r="J5" s="15"/>
      <c r="K5" s="15"/>
    </row>
    <row r="6" ht="20.05" customHeight="1">
      <c r="A6" s="12"/>
      <c r="B6" s="13">
        <v>26</v>
      </c>
      <c r="C6" s="14">
        <v>47</v>
      </c>
      <c r="D6" s="14">
        <f>C6-B6</f>
        <v>21</v>
      </c>
      <c r="E6" s="15"/>
      <c r="F6" s="16">
        <f>(C6-B6)/(2*3.14*(24+25))</f>
        <v>0.0682438580527753</v>
      </c>
      <c r="G6" s="17">
        <f>(ABS(F6-$I$9))*ABS(F6-$I$9)</f>
        <v>1.45802270035396e-05</v>
      </c>
      <c r="H6" s="15"/>
      <c r="I6" s="15"/>
      <c r="J6" s="15"/>
      <c r="K6" s="15"/>
    </row>
    <row r="7" ht="20.05" customHeight="1">
      <c r="A7" s="12"/>
      <c r="B7" s="13">
        <v>25.5</v>
      </c>
      <c r="C7" s="14">
        <v>49</v>
      </c>
      <c r="D7" s="14">
        <f>C7-B7</f>
        <v>23.5</v>
      </c>
      <c r="E7" s="15"/>
      <c r="F7" s="16">
        <f>(C7-B7)/(2*3.14*(24+25))</f>
        <v>0.0763681268685818</v>
      </c>
      <c r="G7" s="17">
        <f>(ABS(F7-$I$9))*ABS(F7-$I$9)</f>
        <v>1.8540451631028e-05</v>
      </c>
      <c r="H7" s="15"/>
      <c r="I7" s="15"/>
      <c r="J7" s="15"/>
      <c r="K7" s="15"/>
    </row>
    <row r="8" ht="20.05" customHeight="1">
      <c r="A8" s="12"/>
      <c r="B8" s="13">
        <v>26</v>
      </c>
      <c r="C8" s="14">
        <v>49</v>
      </c>
      <c r="D8" s="14">
        <f>C8-B8</f>
        <v>23</v>
      </c>
      <c r="E8" s="15"/>
      <c r="F8" s="16">
        <f>(C8-B8)/(2*3.14*(24+25))</f>
        <v>0.0747432731054205</v>
      </c>
      <c r="G8" s="17">
        <f>(ABS(F8-$I$9))*ABS(F8-$I$9)</f>
        <v>7.18780769889258e-06</v>
      </c>
      <c r="H8" s="15"/>
      <c r="I8" t="s" s="18">
        <v>5</v>
      </c>
      <c r="J8" s="15"/>
      <c r="K8" s="15"/>
    </row>
    <row r="9" ht="20.05" customHeight="1">
      <c r="A9" s="12"/>
      <c r="B9" s="13">
        <v>26</v>
      </c>
      <c r="C9" s="14">
        <v>48.5</v>
      </c>
      <c r="D9" s="14">
        <f>C9-B9</f>
        <v>22.5</v>
      </c>
      <c r="E9" s="15"/>
      <c r="F9" s="16">
        <f>(C9-B9)/(2*3.14*(24+25))</f>
        <v>0.0731184193422592</v>
      </c>
      <c r="G9" s="17">
        <f>(ABS(F9-$I$9))*ABS(F9-$I$9)</f>
        <v>1.11546327007602e-06</v>
      </c>
      <c r="H9" s="15"/>
      <c r="I9" s="16">
        <f>AVERAGE(F3:F22)</f>
        <v>0.0720622643962044</v>
      </c>
      <c r="J9" s="15"/>
      <c r="K9" s="15"/>
    </row>
    <row r="10" ht="20.05" customHeight="1">
      <c r="A10" s="12"/>
      <c r="B10" s="13">
        <v>25</v>
      </c>
      <c r="C10" s="14">
        <v>48</v>
      </c>
      <c r="D10" s="14">
        <f>C10-B10</f>
        <v>23</v>
      </c>
      <c r="E10" s="15"/>
      <c r="F10" s="16">
        <f>(C10-B10)/(2*3.14*(24+25))</f>
        <v>0.0747432731054205</v>
      </c>
      <c r="G10" s="17">
        <f>(ABS(F10-$I$9))*ABS(F10-$I$9)</f>
        <v>7.18780769889258e-06</v>
      </c>
      <c r="H10" s="15"/>
      <c r="I10" s="15"/>
      <c r="J10" s="15"/>
      <c r="K10" s="15"/>
    </row>
    <row r="11" ht="20.05" customHeight="1">
      <c r="A11" s="12"/>
      <c r="B11" s="13">
        <v>26</v>
      </c>
      <c r="C11" s="14">
        <v>49</v>
      </c>
      <c r="D11" s="14">
        <f>C11-B11</f>
        <v>23</v>
      </c>
      <c r="E11" s="15"/>
      <c r="F11" s="16">
        <f>(C11-B11)/(2*3.14*(24+25))</f>
        <v>0.0747432731054205</v>
      </c>
      <c r="G11" s="17">
        <f>(ABS(F11-$I$9))*ABS(F11-$I$9)</f>
        <v>7.18780769889258e-06</v>
      </c>
      <c r="H11" s="15"/>
      <c r="I11" s="15"/>
      <c r="J11" s="15"/>
      <c r="K11" s="15"/>
    </row>
    <row r="12" ht="20.05" customHeight="1">
      <c r="A12" s="12"/>
      <c r="B12" s="13">
        <v>26</v>
      </c>
      <c r="C12" s="14">
        <v>48</v>
      </c>
      <c r="D12" s="14">
        <f>C12-B12</f>
        <v>22</v>
      </c>
      <c r="E12" s="15"/>
      <c r="F12" s="16">
        <f>(C12-B12)/(2*3.14*(24+25))</f>
        <v>0.0714935655790979</v>
      </c>
      <c r="G12" s="17">
        <f>(ABS(F12-$I$9))*ABS(F12-$I$9)</f>
        <v>3.23418344578332e-07</v>
      </c>
      <c r="H12" s="15"/>
      <c r="I12" s="16">
        <f>MEDIAN(F3:F22)</f>
        <v>0.0739308462238399</v>
      </c>
      <c r="J12" s="15"/>
      <c r="K12" s="15"/>
    </row>
    <row r="13" ht="20.05" customHeight="1">
      <c r="A13" s="12"/>
      <c r="B13" s="13">
        <v>25.5</v>
      </c>
      <c r="C13" s="14">
        <v>49</v>
      </c>
      <c r="D13" s="14">
        <f>C13-B13</f>
        <v>23.5</v>
      </c>
      <c r="E13" s="15"/>
      <c r="F13" s="16">
        <f>(C13-B13)/(2*3.14*(24+25))</f>
        <v>0.0763681268685818</v>
      </c>
      <c r="G13" s="17">
        <f>(ABS(F13-$I$9))*ABS(F13-$I$9)</f>
        <v>1.8540451631028e-05</v>
      </c>
      <c r="H13" s="15"/>
      <c r="I13" s="15"/>
      <c r="J13" s="15"/>
      <c r="K13" s="15"/>
    </row>
    <row r="14" ht="20.05" customHeight="1">
      <c r="A14" s="12"/>
      <c r="B14" s="13">
        <v>26</v>
      </c>
      <c r="C14" s="14">
        <v>49</v>
      </c>
      <c r="D14" s="14">
        <f>C14-B14</f>
        <v>23</v>
      </c>
      <c r="E14" s="15"/>
      <c r="F14" s="16">
        <f>(C14-B14)/(2*3.14*(24+25))</f>
        <v>0.0747432731054205</v>
      </c>
      <c r="G14" s="17">
        <f>(ABS(F14-$I$9))*ABS(F14-$I$9)</f>
        <v>7.18780769889258e-06</v>
      </c>
      <c r="H14" s="15"/>
      <c r="I14" s="15"/>
      <c r="J14" s="15"/>
      <c r="K14" s="15"/>
    </row>
    <row r="15" ht="20.05" customHeight="1">
      <c r="A15" s="12"/>
      <c r="B15" s="13">
        <v>26</v>
      </c>
      <c r="C15" s="14">
        <v>48</v>
      </c>
      <c r="D15" s="14">
        <f>C15-B15</f>
        <v>22</v>
      </c>
      <c r="E15" s="15"/>
      <c r="F15" s="16">
        <f>(C15-B15)/(2*3.14*(24+25))</f>
        <v>0.0714935655790979</v>
      </c>
      <c r="G15" s="17">
        <f>(ABS(F15-$I$9))*ABS(F15-$I$9)</f>
        <v>3.23418344578332e-07</v>
      </c>
      <c r="H15" s="15"/>
      <c r="I15" s="15"/>
      <c r="J15" s="15"/>
      <c r="K15" s="15"/>
    </row>
    <row r="16" ht="20.05" customHeight="1">
      <c r="A16" s="12"/>
      <c r="B16" s="13">
        <v>25</v>
      </c>
      <c r="C16" s="14">
        <v>50</v>
      </c>
      <c r="D16" s="14">
        <f>C16-B16</f>
        <v>25</v>
      </c>
      <c r="E16" s="15"/>
      <c r="F16" s="16">
        <f>(C16-B16)/(2*3.14*(24+25))</f>
        <v>0.0812426881580658</v>
      </c>
      <c r="G16" s="17">
        <f>(ABS(F16-$I$9))*ABS(F16-$I$9)</f>
        <v>8.42801804473494e-05</v>
      </c>
      <c r="H16" s="15"/>
      <c r="I16" s="15"/>
      <c r="J16" s="15"/>
      <c r="K16" s="15"/>
    </row>
    <row r="17" ht="20.05" customHeight="1">
      <c r="A17" s="12"/>
      <c r="B17" s="13">
        <v>25</v>
      </c>
      <c r="C17" s="14">
        <v>46</v>
      </c>
      <c r="D17" s="14">
        <f>C17-B17</f>
        <v>21</v>
      </c>
      <c r="E17" s="15"/>
      <c r="F17" s="16">
        <f>(C17-B17)/(2*3.14*(24+25))</f>
        <v>0.0682438580527753</v>
      </c>
      <c r="G17" s="17">
        <f>(ABS(F17-$I$9))*ABS(F17-$I$9)</f>
        <v>1.45802270035396e-05</v>
      </c>
      <c r="H17" s="15"/>
      <c r="I17" s="15"/>
      <c r="J17" s="15"/>
      <c r="K17" s="15"/>
    </row>
    <row r="18" ht="20.05" customHeight="1">
      <c r="A18" s="12"/>
      <c r="B18" s="13">
        <v>26</v>
      </c>
      <c r="C18" s="14">
        <v>45</v>
      </c>
      <c r="D18" s="14">
        <f>C18-B18</f>
        <v>19</v>
      </c>
      <c r="E18" s="15"/>
      <c r="F18" s="16">
        <f>(C18-B18)/(2*3.14*(24+25))</f>
        <v>0.06174444300013</v>
      </c>
      <c r="G18" s="17">
        <f>(ABS(F18-$I$9))*ABS(F18-$I$9)</f>
        <v>0.000106457438361291</v>
      </c>
      <c r="H18" s="15"/>
      <c r="I18" s="15"/>
      <c r="J18" s="15"/>
      <c r="K18" s="15"/>
    </row>
    <row r="19" ht="20.05" customHeight="1">
      <c r="A19" s="12"/>
      <c r="B19" s="13">
        <v>26</v>
      </c>
      <c r="C19" s="14">
        <v>45</v>
      </c>
      <c r="D19" s="14">
        <f>C19-B19</f>
        <v>19</v>
      </c>
      <c r="E19" s="15"/>
      <c r="F19" s="16">
        <f>(C19-B19)/(2*3.14*(24+25))</f>
        <v>0.06174444300013</v>
      </c>
      <c r="G19" s="17">
        <f>(ABS(F19-$I$9))*ABS(F19-$I$9)</f>
        <v>0.000106457438361291</v>
      </c>
      <c r="H19" s="15"/>
      <c r="I19" s="15"/>
      <c r="J19" s="15"/>
      <c r="K19" s="15"/>
    </row>
    <row r="20" ht="20.05" customHeight="1">
      <c r="A20" s="12"/>
      <c r="B20" s="13">
        <v>26</v>
      </c>
      <c r="C20" s="14">
        <v>45</v>
      </c>
      <c r="D20" s="14">
        <f>C20-B20</f>
        <v>19</v>
      </c>
      <c r="E20" s="15"/>
      <c r="F20" s="16">
        <f>(C20-B20)/(2*3.14*(24+25))</f>
        <v>0.06174444300013</v>
      </c>
      <c r="G20" s="17">
        <f>(ABS(F20-$I$9))*ABS(F20-$I$9)</f>
        <v>0.000106457438361291</v>
      </c>
      <c r="H20" s="15"/>
      <c r="I20" s="15"/>
      <c r="J20" s="15"/>
      <c r="K20" s="15"/>
    </row>
    <row r="21" ht="20.05" customHeight="1">
      <c r="A21" s="12"/>
      <c r="B21" s="13">
        <v>27</v>
      </c>
      <c r="C21" s="14">
        <v>45</v>
      </c>
      <c r="D21" s="14">
        <f>C21-B21</f>
        <v>18</v>
      </c>
      <c r="E21" s="15"/>
      <c r="F21" s="16">
        <f>(C21-B21)/(2*3.14*(24+25))</f>
        <v>0.0584947354738074</v>
      </c>
      <c r="G21" s="17">
        <f>(ABS(F21-$I$9))*ABS(F21-$I$9)</f>
        <v>0.000184077841060079</v>
      </c>
      <c r="H21" t="s" s="18">
        <v>6</v>
      </c>
      <c r="I21" s="15"/>
      <c r="J21" s="15"/>
      <c r="K21" s="15"/>
    </row>
    <row r="22" ht="20.05" customHeight="1">
      <c r="A22" s="12"/>
      <c r="B22" s="13">
        <v>25</v>
      </c>
      <c r="C22" s="14">
        <v>51</v>
      </c>
      <c r="D22" s="14">
        <f>C22-B22</f>
        <v>26</v>
      </c>
      <c r="E22" s="15"/>
      <c r="F22" s="16">
        <f>(C22-B22)/(2*3.14*(24+25))</f>
        <v>0.0844923956843884</v>
      </c>
      <c r="G22" s="17">
        <f>(ABS(F22-$I$9))*ABS(F22-$I$9)</f>
        <v>0.000154508163841491</v>
      </c>
      <c r="H22" s="14">
        <f>SQRT(SUM(G3:G22/20))</f>
        <v>0.00277946185296265</v>
      </c>
      <c r="I22" s="15"/>
      <c r="J22" s="15"/>
      <c r="K22" s="15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